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985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<sst xmlns="http://schemas.openxmlformats.org/spreadsheetml/2006/main" count="10" uniqueCount="9">
  <si>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Date</t>
  </si>
  <si>
    <t>Q0 [m3] =</t>
  </si>
  <si>
    <t>[m3]</t>
  </si>
  <si>
    <t>daily discharge volume</t>
  </si>
  <si>
    <t>[m3^2]</t>
  </si>
  <si>
    <t>Squared Error</t>
  </si>
  <si>
    <t>regression model</t>
  </si>
  <si>
    <t>= Sum of Squared Errors</t>
  </si>
  <si>
    <t>c [1/day] 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</si>
</sst>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m/d"/>
    <numFmt numFmtId="166" formatCode="0.0000"/>
    <numFmt numFmtId="167" formatCode="0.000"/>
  </numFmts>
  <fonts count="8">
    <font>
      <sz val="10"/>
      <name val="Arial"/>
      <family val="0"/>
    </font>
    <font>
      <b/>
      <sz val="12.5"/>
      <name val="Arial"/>
      <family val="0"/>
    </font>
    <font>
      <sz val="14.25"/>
      <name val="Arial"/>
      <family val="0"/>
    </font>
    <font>
      <b/>
      <sz val="14.25"/>
      <name val="Arial"/>
      <family val="0"/>
    </font>
    <font>
      <sz val="10.25"/>
      <name val="Arial"/>
      <family val="0"/>
    </font>
    <font>
      <sz val="11.25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3" borderId="0" xfId="0" applyNumberFormat="1" applyFill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 quotePrefix="1">
      <alignment/>
    </xf>
    <xf numFmtId="0" fontId="0" fillId="0" borderId="0" xfId="0" applyFill="1" applyAlignment="1">
      <alignment/>
    </xf>
    <xf numFmtId="0" fontId="0" fillId="3" borderId="0" xfId="0" applyFill="1" applyAlignment="1">
      <alignment wrapText="1"/>
    </xf>
    <xf numFmtId="0" fontId="0" fillId="2" borderId="0" xfId="0" applyFill="1" applyAlignment="1">
      <alignment wrapText="1"/>
    </xf>
    <xf numFmtId="2" fontId="7" fillId="4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latin typeface="Arial"/>
                <a:ea typeface="Arial"/>
                <a:cs typeface="Arial"/>
              </a:rPr>
              <a:t>1985 Martinelli Daily Discharge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4325"/>
          <c:w val="0.86875"/>
          <c:h val="0.7885"/>
        </c:manualLayout>
      </c:layout>
      <c:scatterChart>
        <c:scatterStyle val="lineMarker"/>
        <c:varyColors val="0"/>
        <c:ser>
          <c:idx val="1"/>
          <c:order val="0"/>
          <c:tx>
            <c:v>model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'1985'!$A$6:$A$29</c:f>
              <c:strCache/>
            </c:strRef>
          </c:xVal>
          <c:yVal>
            <c:numRef>
              <c:f>'1985'!$D$6:$D$29</c:f>
              <c:numCache/>
            </c:numRef>
          </c:yVal>
          <c:smooth val="0"/>
        </c:ser>
        <c:ser>
          <c:idx val="0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'1985'!$A$6:$A$29</c:f>
              <c:strCache/>
            </c:strRef>
          </c:xVal>
          <c:yVal>
            <c:numRef>
              <c:f>'1985'!$B$6:$B$29</c:f>
              <c:numCache/>
            </c:numRef>
          </c:yVal>
          <c:smooth val="0"/>
        </c:ser>
        <c:axId val="46370381"/>
        <c:axId val="14680246"/>
      </c:scatterChart>
      <c:valAx>
        <c:axId val="46370381"/>
        <c:scaling>
          <c:orientation val="minMax"/>
        </c:scaling>
        <c:axPos val="b"/>
        <c:delete val="0"/>
        <c:numFmt formatCode="m/d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4680246"/>
        <c:crosses val="autoZero"/>
        <c:crossBetween val="midCat"/>
        <c:dispUnits/>
      </c:valAx>
      <c:valAx>
        <c:axId val="14680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daily discharge volume [m3]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703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775"/>
          <c:y val="0.26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5</xdr:row>
      <xdr:rowOff>66675</xdr:rowOff>
    </xdr:from>
    <xdr:to>
      <xdr:col>13</xdr:col>
      <xdr:colOff>66675</xdr:colOff>
      <xdr:row>28</xdr:row>
      <xdr:rowOff>85725</xdr:rowOff>
    </xdr:to>
    <xdr:graphicFrame>
      <xdr:nvGraphicFramePr>
        <xdr:cNvPr id="1" name="Chart 2"/>
        <xdr:cNvGraphicFramePr/>
      </xdr:nvGraphicFramePr>
      <xdr:xfrm>
        <a:off x="4048125" y="1200150"/>
        <a:ext cx="48196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pane ySplit="5" topLeftCell="BM6" activePane="bottomLeft" state="frozen"/>
      <selection pane="topLeft" activeCell="A1" sqref="A1"/>
      <selection pane="bottomLeft" activeCell="G1" sqref="G1"/>
    </sheetView>
  </sheetViews>
  <sheetFormatPr defaultColWidth="9.140625" defaultRowHeight="12.75"/>
  <cols>
    <col min="2" max="2" width="12.28125" style="0" customWidth="1"/>
    <col min="3" max="3" width="12.28125" style="14" customWidth="1"/>
    <col min="4" max="4" width="10.7109375" style="0" customWidth="1"/>
    <col min="5" max="5" width="14.421875" style="0" customWidth="1"/>
  </cols>
  <sheetData>
    <row r="1" spans="1:5" s="5" customFormat="1" ht="38.25">
      <c r="A1" s="5" t="s">
        <v>0</v>
      </c>
      <c r="B1" s="16" t="s">
        <v>3</v>
      </c>
      <c r="C1" s="12"/>
      <c r="D1" s="15" t="s">
        <v>6</v>
      </c>
      <c r="E1" s="5" t="s">
        <v>5</v>
      </c>
    </row>
    <row r="2" spans="2:5" ht="12.75">
      <c r="B2" s="4" t="s">
        <v>2</v>
      </c>
      <c r="C2" s="13"/>
      <c r="D2" s="4" t="s">
        <v>2</v>
      </c>
      <c r="E2" t="s">
        <v>4</v>
      </c>
    </row>
    <row r="3" spans="3:4" ht="12.75">
      <c r="C3" s="6" t="s">
        <v>1</v>
      </c>
      <c r="D3" s="10">
        <v>1400</v>
      </c>
    </row>
    <row r="4" spans="3:4" ht="12.75">
      <c r="C4" s="7" t="s">
        <v>8</v>
      </c>
      <c r="D4" s="11">
        <v>0.1</v>
      </c>
    </row>
    <row r="5" spans="4:6" ht="12.75">
      <c r="D5" s="8"/>
      <c r="E5" s="17">
        <f>+SUM(E6:E34)</f>
        <v>1740662.0165283703</v>
      </c>
      <c r="F5" s="4" t="s">
        <v>7</v>
      </c>
    </row>
    <row r="6" spans="1:5" ht="12.75">
      <c r="A6" s="1">
        <v>31242</v>
      </c>
      <c r="B6" s="2">
        <v>1302.36693</v>
      </c>
      <c r="D6" s="9">
        <f>+$D$3*EXP(-$D$4*(A6-A$6))</f>
        <v>1400</v>
      </c>
      <c r="E6" s="3">
        <f>+(D6-B6)^2</f>
        <v>9532.216357624917</v>
      </c>
    </row>
    <row r="7" spans="1:5" ht="12.75">
      <c r="A7" s="1">
        <v>31243</v>
      </c>
      <c r="B7" s="2">
        <v>1174.94857</v>
      </c>
      <c r="D7" s="9">
        <f>+$D$3*EXP(-$D$4*(A7-A$6))</f>
        <v>1266.7723852503434</v>
      </c>
      <c r="E7" s="3">
        <f aca="true" t="shared" si="0" ref="E7:E29">+(D7-B7)^2</f>
        <v>8431.613047129194</v>
      </c>
    </row>
    <row r="8" spans="1:5" ht="12.75">
      <c r="A8" s="1">
        <v>31244</v>
      </c>
      <c r="B8" s="2">
        <v>1175.00726</v>
      </c>
      <c r="D8" s="9">
        <f>+$D$3*EXP(-$D$4*(A8-A$6))</f>
        <v>1146.2230543091746</v>
      </c>
      <c r="E8" s="3">
        <f t="shared" si="0"/>
        <v>828.5304972517512</v>
      </c>
    </row>
    <row r="9" spans="1:5" ht="12.75">
      <c r="A9" s="1">
        <v>31245</v>
      </c>
      <c r="B9" s="2">
        <v>1206.00664</v>
      </c>
      <c r="D9" s="9">
        <f>+$D$3*EXP(-$D$4*(A9-A$6))</f>
        <v>1037.145508954405</v>
      </c>
      <c r="E9" s="3">
        <f t="shared" si="0"/>
        <v>28514.08157799765</v>
      </c>
    </row>
    <row r="10" spans="1:5" ht="12.75">
      <c r="A10" s="1">
        <v>31246</v>
      </c>
      <c r="B10" s="2">
        <v>1094.82853</v>
      </c>
      <c r="D10" s="9">
        <f>+$D$3*EXP(-$D$4*(A10-A$6))</f>
        <v>938.448064449895</v>
      </c>
      <c r="E10" s="3">
        <f t="shared" si="0"/>
        <v>24454.850005667573</v>
      </c>
    </row>
    <row r="11" spans="1:5" ht="12.75">
      <c r="A11" s="1">
        <v>31247</v>
      </c>
      <c r="B11" s="2">
        <v>1068.67442</v>
      </c>
      <c r="D11" s="9">
        <f>+$D$3*EXP(-$D$4*(A11-A$6))</f>
        <v>849.1429235976868</v>
      </c>
      <c r="E11" s="3">
        <f t="shared" si="0"/>
        <v>48194.077912638866</v>
      </c>
    </row>
    <row r="12" spans="1:5" ht="12.75">
      <c r="A12" s="1">
        <v>31248</v>
      </c>
      <c r="B12" s="2">
        <v>995.727527</v>
      </c>
      <c r="D12" s="9">
        <f>+$D$3*EXP(-$D$4*(A12-A$6))</f>
        <v>768.3362905316369</v>
      </c>
      <c r="E12" s="3">
        <f t="shared" si="0"/>
        <v>51706.77442261103</v>
      </c>
    </row>
    <row r="13" spans="1:5" ht="12.75">
      <c r="A13" s="1">
        <v>31249</v>
      </c>
      <c r="B13" s="2">
        <v>872.842684</v>
      </c>
      <c r="D13" s="9">
        <f>+$D$3*EXP(-$D$4*(A13-A$6))</f>
        <v>695.2194253079732</v>
      </c>
      <c r="E13" s="3">
        <f t="shared" si="0"/>
        <v>31550.022028374657</v>
      </c>
    </row>
    <row r="14" spans="1:5" ht="12.75">
      <c r="A14" s="1">
        <v>31250</v>
      </c>
      <c r="B14" s="2">
        <v>941.295869</v>
      </c>
      <c r="D14" s="9">
        <f>+$D$3*EXP(-$D$4*(A14-A$6))</f>
        <v>629.0605497641102</v>
      </c>
      <c r="E14" s="3">
        <f t="shared" si="0"/>
        <v>97490.89457833805</v>
      </c>
    </row>
    <row r="15" spans="1:5" ht="12.75">
      <c r="A15" s="1">
        <v>31251</v>
      </c>
      <c r="B15" s="2">
        <v>1058.12006</v>
      </c>
      <c r="D15" s="9">
        <f>+$D$3*EXP(-$D$4*(A15-A$6))</f>
        <v>569.1975236368388</v>
      </c>
      <c r="E15" s="3">
        <f t="shared" si="0"/>
        <v>239045.24656378664</v>
      </c>
    </row>
    <row r="16" spans="1:5" ht="12.75">
      <c r="A16" s="1">
        <v>31252</v>
      </c>
      <c r="B16" s="2">
        <v>927.388609</v>
      </c>
      <c r="D16" s="9">
        <f>+$D$3*EXP(-$D$4*(A16-A$6))</f>
        <v>515.0312176400192</v>
      </c>
      <c r="E16" s="3">
        <f t="shared" si="0"/>
        <v>170038.6182092083</v>
      </c>
    </row>
    <row r="17" spans="1:5" ht="12.75">
      <c r="A17" s="1">
        <v>31253</v>
      </c>
      <c r="B17" s="2">
        <v>760.130276</v>
      </c>
      <c r="D17" s="9">
        <f>+$D$3*EXP(-$D$4*(A17-A$6))</f>
        <v>466.01951717731134</v>
      </c>
      <c r="E17" s="3">
        <f t="shared" si="0"/>
        <v>86501.13845525772</v>
      </c>
    </row>
    <row r="18" spans="1:5" ht="12.75">
      <c r="A18" s="1">
        <v>31254</v>
      </c>
      <c r="B18" s="2">
        <v>689.170463</v>
      </c>
      <c r="D18" s="9">
        <f>+$D$3*EXP(-$D$4*(A18-A$6))</f>
        <v>421.6718966770828</v>
      </c>
      <c r="E18" s="3">
        <f t="shared" si="0"/>
        <v>71555.48298481615</v>
      </c>
    </row>
    <row r="19" spans="1:5" ht="12.75">
      <c r="A19" s="1">
        <v>31255</v>
      </c>
      <c r="B19" s="2">
        <v>666.320455</v>
      </c>
      <c r="D19" s="9">
        <f>+$D$3*EXP(-$D$4*(A19-A$6))</f>
        <v>381.5445102476176</v>
      </c>
      <c r="E19" s="3">
        <f t="shared" si="0"/>
        <v>81097.33870961197</v>
      </c>
    </row>
    <row r="20" spans="1:5" ht="12.75">
      <c r="A20" s="1">
        <v>31256</v>
      </c>
      <c r="B20" s="2">
        <v>575.112111</v>
      </c>
      <c r="D20" s="9">
        <f>+$D$3*EXP(-$D$4*(A20-A$6))</f>
        <v>345.235749518249</v>
      </c>
      <c r="E20" s="3">
        <f t="shared" si="0"/>
        <v>52843.141568088664</v>
      </c>
    </row>
    <row r="21" spans="1:5" ht="12.75">
      <c r="A21" s="1">
        <v>31257</v>
      </c>
      <c r="B21" s="2">
        <v>584.343572</v>
      </c>
      <c r="D21" s="9">
        <f>+$D$3*EXP(-$D$4*(A21-A$6))</f>
        <v>312.38222420780176</v>
      </c>
      <c r="E21" s="3">
        <f t="shared" si="0"/>
        <v>73962.974692949</v>
      </c>
    </row>
    <row r="22" spans="1:5" ht="12.75">
      <c r="A22" s="1">
        <v>31258</v>
      </c>
      <c r="B22" s="2">
        <v>576.949419</v>
      </c>
      <c r="D22" s="9">
        <f>+$D$3*EXP(-$D$4*(A22-A$6))</f>
        <v>282.6551251925175</v>
      </c>
      <c r="E22" s="3">
        <f t="shared" si="0"/>
        <v>86609.13136764485</v>
      </c>
    </row>
    <row r="23" spans="1:5" ht="12.75">
      <c r="A23" s="1">
        <v>31259</v>
      </c>
      <c r="B23" s="2">
        <v>594.056867</v>
      </c>
      <c r="D23" s="9">
        <f>+$D$3*EXP(-$D$4*(A23-A$6))</f>
        <v>255.75693367382846</v>
      </c>
      <c r="E23" s="3">
        <f t="shared" si="0"/>
        <v>114446.8448884921</v>
      </c>
    </row>
    <row r="24" spans="1:5" ht="12.75">
      <c r="A24" s="1">
        <v>31260</v>
      </c>
      <c r="B24" s="2">
        <v>569.115148</v>
      </c>
      <c r="D24" s="9">
        <f>+$D$3*EXP(-$D$4*(A24-A$6))</f>
        <v>231.41844351022115</v>
      </c>
      <c r="E24" s="3">
        <f t="shared" si="0"/>
        <v>114039.06422325701</v>
      </c>
    </row>
    <row r="25" spans="1:5" ht="12.75">
      <c r="A25" s="1">
        <v>31261</v>
      </c>
      <c r="B25" s="2">
        <v>495.622573</v>
      </c>
      <c r="D25" s="9">
        <f>+$D$3*EXP(-$D$4*(A25-A$6))</f>
        <v>209.39606691168905</v>
      </c>
      <c r="E25" s="3">
        <f t="shared" si="0"/>
        <v>81925.6127875219</v>
      </c>
    </row>
    <row r="26" spans="1:5" ht="12.75">
      <c r="A26" s="1">
        <v>31262</v>
      </c>
      <c r="B26" s="2">
        <v>473.592243</v>
      </c>
      <c r="D26" s="9">
        <f>+$D$3*EXP(-$D$4*(A26-A$6))</f>
        <v>189.4693965312578</v>
      </c>
      <c r="E26" s="3">
        <f t="shared" si="0"/>
        <v>80725.79188550044</v>
      </c>
    </row>
    <row r="27" spans="1:5" ht="12.75">
      <c r="A27" s="1">
        <v>31263</v>
      </c>
      <c r="B27" s="2">
        <v>456.774141</v>
      </c>
      <c r="D27" s="9">
        <f>+$D$3*EXP(-$D$4*(A27-A$6))</f>
        <v>171.43899955417467</v>
      </c>
      <c r="E27" s="3">
        <f t="shared" si="0"/>
        <v>81416.14294390916</v>
      </c>
    </row>
    <row r="28" spans="1:5" ht="12.75">
      <c r="A28" s="1">
        <v>31264</v>
      </c>
      <c r="B28" s="2">
        <v>400.982957</v>
      </c>
      <c r="D28" s="9">
        <f>+$D$3*EXP(-$D$4*(A28-A$6))</f>
        <v>155.12442170726743</v>
      </c>
      <c r="E28" s="3">
        <f t="shared" si="0"/>
        <v>60446.41937628783</v>
      </c>
    </row>
    <row r="29" spans="1:5" ht="12.75">
      <c r="A29" s="1">
        <v>31265</v>
      </c>
      <c r="B29" s="2">
        <v>353.21446</v>
      </c>
      <c r="D29" s="9">
        <f>+$D$3*EXP(-$D$4*(A29-A$6))</f>
        <v>140.3623812119252</v>
      </c>
      <c r="E29" s="3">
        <f t="shared" si="0"/>
        <v>45306.00744440479</v>
      </c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Erickson</dc:creator>
  <cp:keywords/>
  <dc:description/>
  <cp:lastModifiedBy>Tyler Erickson</cp:lastModifiedBy>
  <dcterms:created xsi:type="dcterms:W3CDTF">2002-11-26T21:10:47Z</dcterms:created>
  <dcterms:modified xsi:type="dcterms:W3CDTF">2002-11-26T21:26:34Z</dcterms:modified>
  <cp:category/>
  <cp:version/>
  <cp:contentType/>
  <cp:contentStatus/>
</cp:coreProperties>
</file>